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Oanda.com" sheetId="1" r:id="rId1"/>
  </sheets>
  <calcPr calcId="125725"/>
</workbook>
</file>

<file path=xl/calcChain.xml><?xml version="1.0" encoding="utf-8"?>
<calcChain xmlns="http://schemas.openxmlformats.org/spreadsheetml/2006/main">
  <c r="E5" i="1"/>
  <c r="C14" s="1"/>
  <c r="C5"/>
  <c r="C21" s="1"/>
  <c r="F56"/>
  <c r="F55"/>
  <c r="F54"/>
  <c r="E44"/>
  <c r="D101"/>
  <c r="B96"/>
  <c r="C95"/>
  <c r="D86"/>
  <c r="C63"/>
  <c r="D46"/>
  <c r="B48"/>
  <c r="D71"/>
  <c r="C7"/>
  <c r="E55" s="1"/>
  <c r="G55" s="1"/>
  <c r="D6"/>
  <c r="D22" s="1"/>
  <c r="B81"/>
  <c r="C80"/>
  <c r="B21"/>
  <c r="C111" l="1"/>
  <c r="D112"/>
  <c r="E113" s="1"/>
  <c r="C96"/>
  <c r="D97" s="1"/>
  <c r="E98" s="1"/>
  <c r="F98" s="1"/>
  <c r="C104"/>
  <c r="D105" s="1"/>
  <c r="E106" s="1"/>
  <c r="F106" s="1"/>
  <c r="C89"/>
  <c r="D90" s="1"/>
  <c r="E91" s="1"/>
  <c r="F91" s="1"/>
  <c r="F113"/>
  <c r="C74"/>
  <c r="D75" s="1"/>
  <c r="E76" s="1"/>
  <c r="F76" s="1"/>
  <c r="E22"/>
  <c r="G56"/>
  <c r="C81"/>
  <c r="E54"/>
  <c r="D15"/>
  <c r="D28" s="1"/>
  <c r="C28"/>
  <c r="C34"/>
  <c r="D34" s="1"/>
  <c r="C13"/>
  <c r="D82" l="1"/>
  <c r="E83" s="1"/>
  <c r="F83" s="1"/>
  <c r="E28"/>
  <c r="D35"/>
  <c r="E56"/>
  <c r="D63" s="1"/>
  <c r="C41"/>
  <c r="C35"/>
  <c r="D42" l="1"/>
  <c r="C47"/>
  <c r="D48" s="1"/>
  <c r="E48" l="1"/>
  <c r="F48"/>
</calcChain>
</file>

<file path=xl/sharedStrings.xml><?xml version="1.0" encoding="utf-8"?>
<sst xmlns="http://schemas.openxmlformats.org/spreadsheetml/2006/main" count="125" uniqueCount="46">
  <si>
    <t>MXN</t>
  </si>
  <si>
    <t>USD</t>
  </si>
  <si>
    <t>JPY</t>
  </si>
  <si>
    <t>EUR</t>
  </si>
  <si>
    <t>Tipo de cambio directo en</t>
  </si>
  <si>
    <t>términos norteamericanos</t>
  </si>
  <si>
    <t xml:space="preserve">Tabla de cotizaciones </t>
  </si>
  <si>
    <t>a la compra y a la venta</t>
  </si>
  <si>
    <t>Plaza</t>
  </si>
  <si>
    <t>TC compra</t>
  </si>
  <si>
    <t>TC venta</t>
  </si>
  <si>
    <t>México</t>
  </si>
  <si>
    <t>New York</t>
  </si>
  <si>
    <t>para arbitraje de dos puntos</t>
  </si>
  <si>
    <t xml:space="preserve">Plaza </t>
  </si>
  <si>
    <t>Tipo de cambio a la compra</t>
  </si>
  <si>
    <t>Tokio</t>
  </si>
  <si>
    <t>Cálculo del tipo de cambio cruzado</t>
  </si>
  <si>
    <t>Primera forma - se multiplica</t>
  </si>
  <si>
    <t>TC cruzado</t>
  </si>
  <si>
    <t>Segunda forma - se divide</t>
  </si>
  <si>
    <t>-</t>
  </si>
  <si>
    <t xml:space="preserve">completa de </t>
  </si>
  <si>
    <t>Cálculo de la ganancia o pérdida con una vuelta</t>
  </si>
  <si>
    <t>Comprobación en dirección opuesta</t>
  </si>
  <si>
    <t>Multiplicación</t>
  </si>
  <si>
    <t xml:space="preserve">de valores de </t>
  </si>
  <si>
    <t>de 1*1*1</t>
  </si>
  <si>
    <t>Hay arbitraje</t>
  </si>
  <si>
    <r>
      <t xml:space="preserve">Si resultado de la derecha </t>
    </r>
    <r>
      <rPr>
        <b/>
        <sz val="14"/>
        <color theme="1"/>
        <rFont val="Calibri"/>
        <family val="2"/>
      </rPr>
      <t>&gt; resultado de la izquierda</t>
    </r>
  </si>
  <si>
    <t xml:space="preserve">Ganancia </t>
  </si>
  <si>
    <t xml:space="preserve"> (%)</t>
  </si>
  <si>
    <t>Valor</t>
  </si>
  <si>
    <t xml:space="preserve">  USD</t>
  </si>
  <si>
    <t xml:space="preserve"> JPY</t>
  </si>
  <si>
    <t>Tabla de cotizaciones para arbitraje de tres puntos</t>
  </si>
  <si>
    <t>De lo contrario</t>
  </si>
  <si>
    <t>No hay arbitraje (-)</t>
  </si>
  <si>
    <t xml:space="preserve">   (+)</t>
  </si>
  <si>
    <t>completa de:</t>
  </si>
  <si>
    <t>(MXN)</t>
  </si>
  <si>
    <t xml:space="preserve">     Cálculo de la ganancia para:</t>
  </si>
  <si>
    <t>Ganancia (+)</t>
  </si>
  <si>
    <t>Pérdida (-)</t>
  </si>
  <si>
    <t>Tipo de cambio directo en términos europeos</t>
  </si>
  <si>
    <t xml:space="preserve"> Oportunidad de arbitraje</t>
  </si>
</sst>
</file>

<file path=xl/styles.xml><?xml version="1.0" encoding="utf-8"?>
<styleSheet xmlns="http://schemas.openxmlformats.org/spreadsheetml/2006/main">
  <numFmts count="7">
    <numFmt numFmtId="164" formatCode="#,##0.0000"/>
    <numFmt numFmtId="165" formatCode="0.00000"/>
    <numFmt numFmtId="166" formatCode="0.0000"/>
    <numFmt numFmtId="167" formatCode="#,##0.0"/>
    <numFmt numFmtId="168" formatCode="0.000%"/>
    <numFmt numFmtId="169" formatCode="0.000000"/>
    <numFmt numFmtId="170" formatCode="0.000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166" fontId="3" fillId="0" borderId="1" xfId="0" applyNumberFormat="1" applyFont="1" applyBorder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left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165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0" fontId="3" fillId="0" borderId="1" xfId="1" applyNumberFormat="1" applyFont="1" applyBorder="1"/>
    <xf numFmtId="4" fontId="3" fillId="0" borderId="0" xfId="0" applyNumberFormat="1" applyFont="1"/>
    <xf numFmtId="0" fontId="3" fillId="0" borderId="0" xfId="0" applyFont="1" applyBorder="1"/>
    <xf numFmtId="4" fontId="3" fillId="0" borderId="0" xfId="0" applyNumberFormat="1" applyFont="1" applyBorder="1"/>
    <xf numFmtId="167" fontId="3" fillId="0" borderId="0" xfId="0" applyNumberFormat="1" applyFont="1"/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8" fontId="3" fillId="0" borderId="1" xfId="1" applyNumberFormat="1" applyFont="1" applyBorder="1"/>
    <xf numFmtId="169" fontId="3" fillId="0" borderId="1" xfId="0" applyNumberFormat="1" applyFont="1" applyBorder="1"/>
    <xf numFmtId="170" fontId="3" fillId="0" borderId="1" xfId="0" applyNumberFormat="1" applyFont="1" applyBorder="1"/>
    <xf numFmtId="3" fontId="3" fillId="0" borderId="0" xfId="0" applyNumberFormat="1" applyFont="1"/>
    <xf numFmtId="4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4" xfId="0" applyFont="1" applyBorder="1"/>
    <xf numFmtId="166" fontId="3" fillId="0" borderId="0" xfId="0" applyNumberFormat="1" applyFont="1" applyBorder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13"/>
  <sheetViews>
    <sheetView tabSelected="1" zoomScaleNormal="100" zoomScaleSheetLayoutView="100" workbookViewId="0">
      <selection activeCell="E62" sqref="E62"/>
    </sheetView>
  </sheetViews>
  <sheetFormatPr baseColWidth="10" defaultRowHeight="15"/>
  <cols>
    <col min="2" max="2" width="13.28515625" customWidth="1"/>
    <col min="3" max="3" width="17.42578125" customWidth="1"/>
    <col min="4" max="4" width="19.28515625" customWidth="1"/>
    <col min="5" max="5" width="16.7109375" customWidth="1"/>
    <col min="6" max="6" width="16.42578125" customWidth="1"/>
    <col min="7" max="7" width="12" customWidth="1"/>
    <col min="8" max="8" width="12.28515625" customWidth="1"/>
    <col min="9" max="9" width="11.85546875" customWidth="1"/>
    <col min="10" max="10" width="12" customWidth="1"/>
  </cols>
  <sheetData>
    <row r="2" spans="1:6" ht="18.75">
      <c r="A2" s="1"/>
      <c r="B2" s="34" t="s">
        <v>44</v>
      </c>
      <c r="C2" s="34"/>
      <c r="D2" s="34"/>
      <c r="E2" s="34"/>
      <c r="F2" s="3"/>
    </row>
    <row r="3" spans="1:6" ht="18.75">
      <c r="B3" s="3"/>
      <c r="C3" s="3"/>
      <c r="D3" s="3"/>
      <c r="E3" s="3"/>
      <c r="F3" s="3"/>
    </row>
    <row r="4" spans="1:6" ht="18.75">
      <c r="B4" s="3"/>
      <c r="C4" s="7" t="s">
        <v>0</v>
      </c>
      <c r="D4" s="7" t="s">
        <v>1</v>
      </c>
      <c r="E4" s="7" t="s">
        <v>2</v>
      </c>
      <c r="F4" s="3"/>
    </row>
    <row r="5" spans="1:6" ht="18.75">
      <c r="B5" s="4" t="s">
        <v>1</v>
      </c>
      <c r="C5" s="8">
        <f>17.7634</f>
        <v>17.763400000000001</v>
      </c>
      <c r="D5" s="4"/>
      <c r="E5" s="4">
        <f>108.01</f>
        <v>108.01</v>
      </c>
      <c r="F5" s="3"/>
    </row>
    <row r="6" spans="1:6" ht="18.75">
      <c r="B6" s="4" t="s">
        <v>3</v>
      </c>
      <c r="C6" s="4"/>
      <c r="D6" s="4">
        <f>0.87697</f>
        <v>0.87697000000000003</v>
      </c>
      <c r="E6" s="4"/>
      <c r="F6" s="3"/>
    </row>
    <row r="7" spans="1:6" ht="18.75">
      <c r="B7" s="4" t="s">
        <v>2</v>
      </c>
      <c r="C7" s="4">
        <f>0.16432</f>
        <v>0.16431999999999999</v>
      </c>
      <c r="D7" s="4"/>
      <c r="E7" s="4"/>
      <c r="F7" s="3"/>
    </row>
    <row r="8" spans="1:6" ht="18.75">
      <c r="B8" s="3"/>
      <c r="C8" s="3"/>
      <c r="D8" s="3"/>
      <c r="E8" s="3"/>
      <c r="F8" s="3"/>
    </row>
    <row r="9" spans="1:6" ht="18.75">
      <c r="B9" s="35" t="s">
        <v>4</v>
      </c>
      <c r="C9" s="35"/>
      <c r="D9" s="35"/>
      <c r="E9" s="3"/>
      <c r="F9" s="3"/>
    </row>
    <row r="10" spans="1:6" ht="18.75">
      <c r="B10" s="35" t="s">
        <v>5</v>
      </c>
      <c r="C10" s="35"/>
      <c r="D10" s="35"/>
      <c r="E10" s="3"/>
      <c r="F10" s="3"/>
    </row>
    <row r="11" spans="1:6" ht="18.75">
      <c r="B11" s="3"/>
      <c r="C11" s="3"/>
      <c r="D11" s="3"/>
      <c r="E11" s="3"/>
      <c r="F11" s="3"/>
    </row>
    <row r="12" spans="1:6" ht="18.75">
      <c r="B12" s="3"/>
      <c r="C12" s="7" t="s">
        <v>1</v>
      </c>
      <c r="D12" s="7" t="s">
        <v>3</v>
      </c>
      <c r="E12" s="3"/>
      <c r="F12" s="3"/>
    </row>
    <row r="13" spans="1:6" ht="18.75">
      <c r="B13" s="4" t="s">
        <v>0</v>
      </c>
      <c r="C13" s="9">
        <f>1/C5</f>
        <v>5.6295529009086097E-2</v>
      </c>
      <c r="D13" s="10"/>
      <c r="E13" s="3"/>
      <c r="F13" s="3"/>
    </row>
    <row r="14" spans="1:6" ht="18.75">
      <c r="B14" s="4" t="s">
        <v>2</v>
      </c>
      <c r="C14" s="9">
        <f>1/E5</f>
        <v>9.2584019998148311E-3</v>
      </c>
      <c r="D14" s="10"/>
      <c r="E14" s="3"/>
      <c r="F14" s="3"/>
    </row>
    <row r="15" spans="1:6" ht="18.75">
      <c r="B15" s="11" t="s">
        <v>1</v>
      </c>
      <c r="C15" s="9"/>
      <c r="D15" s="9">
        <f>1/D6</f>
        <v>1.1402898616828396</v>
      </c>
      <c r="E15" s="3"/>
      <c r="F15" s="3"/>
    </row>
    <row r="16" spans="1:6" ht="18.75">
      <c r="B16" s="3"/>
      <c r="C16" s="3"/>
      <c r="D16" s="3"/>
      <c r="E16" s="3"/>
      <c r="F16" s="3"/>
    </row>
    <row r="17" spans="2:6" ht="18.75">
      <c r="B17" s="35" t="s">
        <v>17</v>
      </c>
      <c r="C17" s="35"/>
      <c r="D17" s="35"/>
      <c r="E17" s="35"/>
      <c r="F17" s="3"/>
    </row>
    <row r="18" spans="2:6" ht="18.75">
      <c r="B18" s="35" t="s">
        <v>18</v>
      </c>
      <c r="C18" s="35"/>
      <c r="D18" s="35"/>
      <c r="E18" s="35"/>
      <c r="F18" s="3"/>
    </row>
    <row r="19" spans="2:6" ht="18.75">
      <c r="B19" s="3"/>
      <c r="C19" s="3"/>
      <c r="D19" s="3"/>
      <c r="E19" s="3"/>
      <c r="F19" s="3"/>
    </row>
    <row r="20" spans="2:6" ht="18.75">
      <c r="B20" s="3"/>
      <c r="C20" s="12" t="s">
        <v>0</v>
      </c>
      <c r="D20" s="12" t="s">
        <v>1</v>
      </c>
      <c r="E20" s="3"/>
      <c r="F20" s="3"/>
    </row>
    <row r="21" spans="2:6" ht="18.75">
      <c r="B21" s="4" t="str">
        <f>D20</f>
        <v>USD</v>
      </c>
      <c r="C21" s="8">
        <f>C5</f>
        <v>17.763400000000001</v>
      </c>
      <c r="D21" s="4"/>
      <c r="E21" s="13" t="s">
        <v>19</v>
      </c>
      <c r="F21" s="3"/>
    </row>
    <row r="22" spans="2:6" ht="18.75">
      <c r="B22" s="4" t="s">
        <v>3</v>
      </c>
      <c r="C22" s="4"/>
      <c r="D22" s="4">
        <f>D6</f>
        <v>0.87697000000000003</v>
      </c>
      <c r="E22" s="2">
        <f>C21*D22</f>
        <v>15.577968898000002</v>
      </c>
      <c r="F22" s="3"/>
    </row>
    <row r="23" spans="2:6" ht="18.75">
      <c r="B23" s="3"/>
      <c r="C23" s="3"/>
      <c r="D23" s="3"/>
      <c r="E23" s="3"/>
      <c r="F23" s="3"/>
    </row>
    <row r="24" spans="2:6" ht="18.75">
      <c r="B24" s="35" t="s">
        <v>17</v>
      </c>
      <c r="C24" s="35"/>
      <c r="D24" s="35"/>
      <c r="E24" s="35"/>
      <c r="F24" s="3"/>
    </row>
    <row r="25" spans="2:6" ht="18.75">
      <c r="B25" s="35" t="s">
        <v>20</v>
      </c>
      <c r="C25" s="35"/>
      <c r="D25" s="35"/>
      <c r="E25" s="35"/>
      <c r="F25" s="3"/>
    </row>
    <row r="26" spans="2:6" ht="18.75">
      <c r="B26" s="3"/>
      <c r="C26" s="3"/>
      <c r="D26" s="3"/>
      <c r="E26" s="3"/>
      <c r="F26" s="3"/>
    </row>
    <row r="27" spans="2:6" ht="18.75">
      <c r="B27" s="3"/>
      <c r="C27" s="12" t="s">
        <v>0</v>
      </c>
      <c r="D27" s="12" t="s">
        <v>3</v>
      </c>
      <c r="E27" s="13" t="s">
        <v>19</v>
      </c>
      <c r="F27" s="3"/>
    </row>
    <row r="28" spans="2:6" ht="18.75">
      <c r="B28" s="4" t="s">
        <v>1</v>
      </c>
      <c r="C28" s="8">
        <f>C21</f>
        <v>17.763400000000001</v>
      </c>
      <c r="D28" s="9">
        <f>D15</f>
        <v>1.1402898616828396</v>
      </c>
      <c r="E28" s="2">
        <f>C28/D28</f>
        <v>15.577968898000004</v>
      </c>
      <c r="F28" s="3"/>
    </row>
    <row r="29" spans="2:6" ht="18.75">
      <c r="B29" s="3"/>
      <c r="C29" s="3"/>
      <c r="D29" s="3"/>
      <c r="E29" s="3"/>
      <c r="F29" s="3"/>
    </row>
    <row r="30" spans="2:6" ht="18.75">
      <c r="B30" s="35" t="s">
        <v>6</v>
      </c>
      <c r="C30" s="35"/>
      <c r="D30" s="35"/>
      <c r="E30" s="3"/>
      <c r="F30" s="3"/>
    </row>
    <row r="31" spans="2:6" ht="18.75">
      <c r="B31" s="35" t="s">
        <v>7</v>
      </c>
      <c r="C31" s="35"/>
      <c r="D31" s="35"/>
      <c r="E31" s="3"/>
      <c r="F31" s="3"/>
    </row>
    <row r="32" spans="2:6" ht="18.75">
      <c r="B32" s="3"/>
      <c r="C32" s="3"/>
      <c r="D32" s="3"/>
      <c r="E32" s="3"/>
      <c r="F32" s="3"/>
    </row>
    <row r="33" spans="2:6" ht="18.75">
      <c r="B33" s="7" t="s">
        <v>8</v>
      </c>
      <c r="C33" s="7" t="s">
        <v>9</v>
      </c>
      <c r="D33" s="7" t="s">
        <v>10</v>
      </c>
      <c r="E33" s="3"/>
      <c r="F33" s="3"/>
    </row>
    <row r="34" spans="2:6" ht="18.75">
      <c r="B34" s="4" t="s">
        <v>11</v>
      </c>
      <c r="C34" s="8">
        <f>C5</f>
        <v>17.763400000000001</v>
      </c>
      <c r="D34" s="2">
        <f>C34+0.0025</f>
        <v>17.765900000000002</v>
      </c>
      <c r="E34" s="3"/>
      <c r="F34" s="3"/>
    </row>
    <row r="35" spans="2:6" ht="18.75">
      <c r="B35" s="4" t="s">
        <v>12</v>
      </c>
      <c r="C35" s="9">
        <f>1/D34</f>
        <v>5.6287607157532123E-2</v>
      </c>
      <c r="D35" s="25">
        <f>C13</f>
        <v>5.6295529009086097E-2</v>
      </c>
      <c r="E35" s="3"/>
      <c r="F35" s="3"/>
    </row>
    <row r="36" spans="2:6" ht="18.75">
      <c r="B36" s="3"/>
      <c r="C36" s="3"/>
      <c r="D36" s="3"/>
      <c r="E36" s="3"/>
      <c r="F36" s="3"/>
    </row>
    <row r="37" spans="2:6" ht="18.75">
      <c r="B37" s="35" t="s">
        <v>6</v>
      </c>
      <c r="C37" s="35"/>
      <c r="D37" s="35"/>
      <c r="E37" s="3"/>
      <c r="F37" s="3"/>
    </row>
    <row r="38" spans="2:6" ht="18.75">
      <c r="B38" s="35" t="s">
        <v>13</v>
      </c>
      <c r="C38" s="35"/>
      <c r="D38" s="35"/>
      <c r="E38" s="3"/>
      <c r="F38" s="3"/>
    </row>
    <row r="39" spans="2:6" ht="18.75">
      <c r="B39" s="3"/>
      <c r="C39" s="3"/>
      <c r="D39" s="3"/>
      <c r="E39" s="3"/>
      <c r="F39" s="3"/>
    </row>
    <row r="40" spans="2:6" ht="18.75">
      <c r="B40" s="7" t="s">
        <v>8</v>
      </c>
      <c r="C40" s="7" t="s">
        <v>9</v>
      </c>
      <c r="D40" s="7" t="s">
        <v>10</v>
      </c>
      <c r="E40" s="3"/>
      <c r="F40" s="3"/>
    </row>
    <row r="41" spans="2:6" ht="18.75">
      <c r="B41" s="4" t="s">
        <v>11</v>
      </c>
      <c r="C41" s="8">
        <f>C34</f>
        <v>17.763400000000001</v>
      </c>
      <c r="D41" s="4"/>
      <c r="E41" s="3"/>
      <c r="F41" s="3"/>
    </row>
    <row r="42" spans="2:6" ht="18.75">
      <c r="B42" s="4" t="s">
        <v>12</v>
      </c>
      <c r="C42" s="4"/>
      <c r="D42" s="25">
        <f>1/(C41-0.0025)</f>
        <v>5.6303453090778062E-2</v>
      </c>
      <c r="E42" s="3"/>
      <c r="F42" s="3"/>
    </row>
    <row r="43" spans="2:6" ht="18.75">
      <c r="B43" s="3"/>
      <c r="C43" s="3"/>
      <c r="D43" s="3"/>
      <c r="E43" s="3"/>
      <c r="F43" s="3"/>
    </row>
    <row r="44" spans="2:6" ht="18.75">
      <c r="B44" s="35" t="s">
        <v>41</v>
      </c>
      <c r="C44" s="35"/>
      <c r="D44" s="35"/>
      <c r="E44" s="26">
        <f>100000000</f>
        <v>100000000</v>
      </c>
      <c r="F44" s="33" t="s">
        <v>40</v>
      </c>
    </row>
    <row r="45" spans="2:6" ht="18.75">
      <c r="B45" s="3"/>
      <c r="C45" s="3"/>
      <c r="D45" s="3"/>
      <c r="E45" s="26"/>
      <c r="F45" s="3"/>
    </row>
    <row r="46" spans="2:6" ht="18.75">
      <c r="B46" s="4"/>
      <c r="C46" s="7" t="s">
        <v>0</v>
      </c>
      <c r="D46" s="7" t="str">
        <f>B47</f>
        <v>USD</v>
      </c>
      <c r="E46" s="36" t="s">
        <v>30</v>
      </c>
      <c r="F46" s="37"/>
    </row>
    <row r="47" spans="2:6" ht="18.75">
      <c r="B47" s="4" t="s">
        <v>1</v>
      </c>
      <c r="C47" s="6">
        <f>E44/(C41-0.0025)</f>
        <v>5630345.3090778058</v>
      </c>
      <c r="D47" s="6"/>
      <c r="E47" s="27" t="s">
        <v>31</v>
      </c>
      <c r="F47" s="7" t="s">
        <v>32</v>
      </c>
    </row>
    <row r="48" spans="2:6" ht="18.75">
      <c r="B48" s="4" t="str">
        <f>C46</f>
        <v>MXN</v>
      </c>
      <c r="C48" s="6"/>
      <c r="D48" s="6">
        <f>C47*C41</f>
        <v>100014075.8632727</v>
      </c>
      <c r="E48" s="14">
        <f>(D48/E44-1)</f>
        <v>1.4075863272688949E-4</v>
      </c>
      <c r="F48" s="6">
        <f>D48-E44</f>
        <v>14075.863272696733</v>
      </c>
    </row>
    <row r="49" spans="2:7" ht="18.75">
      <c r="B49" s="16"/>
      <c r="C49" s="17"/>
      <c r="D49" s="17"/>
      <c r="E49" s="15"/>
      <c r="F49" s="3"/>
    </row>
    <row r="50" spans="2:7" ht="18.75">
      <c r="B50" s="3"/>
      <c r="C50" s="15"/>
      <c r="D50" s="18"/>
      <c r="E50" s="15"/>
      <c r="F50" s="3"/>
    </row>
    <row r="51" spans="2:7" ht="18.75">
      <c r="B51" s="35" t="s">
        <v>35</v>
      </c>
      <c r="C51" s="35"/>
      <c r="D51" s="35"/>
      <c r="E51" s="35"/>
      <c r="F51" s="35"/>
      <c r="G51" s="35"/>
    </row>
    <row r="52" spans="2:7" ht="18.75">
      <c r="B52" s="3"/>
      <c r="C52" s="3"/>
      <c r="D52" s="3"/>
      <c r="E52" s="3"/>
      <c r="F52" s="3"/>
    </row>
    <row r="53" spans="2:7" ht="18.75">
      <c r="B53" s="7" t="s">
        <v>14</v>
      </c>
      <c r="C53" s="38" t="s">
        <v>15</v>
      </c>
      <c r="D53" s="38"/>
      <c r="E53" s="38"/>
      <c r="F53" s="38"/>
      <c r="G53" s="7" t="s">
        <v>10</v>
      </c>
    </row>
    <row r="54" spans="2:7" ht="18.75">
      <c r="B54" s="4" t="s">
        <v>12</v>
      </c>
      <c r="C54" s="28">
        <v>1</v>
      </c>
      <c r="D54" s="28" t="s">
        <v>33</v>
      </c>
      <c r="E54" s="29">
        <f>E5</f>
        <v>108.01</v>
      </c>
      <c r="F54" s="19" t="str">
        <f>D55</f>
        <v xml:space="preserve"> JPY</v>
      </c>
      <c r="G54" s="7" t="s">
        <v>21</v>
      </c>
    </row>
    <row r="55" spans="2:7" ht="18.75">
      <c r="B55" s="4" t="s">
        <v>16</v>
      </c>
      <c r="C55" s="19">
        <v>1</v>
      </c>
      <c r="D55" s="19" t="s">
        <v>34</v>
      </c>
      <c r="E55" s="4">
        <f>C7</f>
        <v>0.16431999999999999</v>
      </c>
      <c r="F55" s="19" t="str">
        <f>D56</f>
        <v>MXN</v>
      </c>
      <c r="G55" s="2">
        <f>1/E55</f>
        <v>6.0856864654333007</v>
      </c>
    </row>
    <row r="56" spans="2:7" ht="18.75">
      <c r="B56" s="4" t="s">
        <v>11</v>
      </c>
      <c r="C56" s="19">
        <v>1</v>
      </c>
      <c r="D56" s="19" t="s">
        <v>0</v>
      </c>
      <c r="E56" s="9">
        <f>C13</f>
        <v>5.6295529009086097E-2</v>
      </c>
      <c r="F56" s="19" t="str">
        <f>D54</f>
        <v xml:space="preserve">  USD</v>
      </c>
      <c r="G56" s="8">
        <f>C5</f>
        <v>17.763400000000001</v>
      </c>
    </row>
    <row r="57" spans="2:7" ht="18.75">
      <c r="B57" s="3"/>
      <c r="C57" s="3"/>
      <c r="D57" s="3"/>
      <c r="E57" s="3"/>
      <c r="F57" s="3"/>
    </row>
    <row r="58" spans="2:7" ht="18.75">
      <c r="C58" s="35" t="s">
        <v>45</v>
      </c>
      <c r="D58" s="35"/>
      <c r="E58" s="3"/>
      <c r="F58" s="3"/>
    </row>
    <row r="59" spans="2:7" ht="18.75">
      <c r="B59" s="3"/>
      <c r="C59" s="3"/>
      <c r="D59" s="3"/>
      <c r="E59" s="3"/>
      <c r="F59" s="3"/>
    </row>
    <row r="60" spans="2:7" ht="18.75">
      <c r="B60" s="3"/>
      <c r="C60" s="13"/>
      <c r="D60" s="20" t="s">
        <v>25</v>
      </c>
      <c r="E60" s="3"/>
      <c r="F60" s="3"/>
    </row>
    <row r="61" spans="2:7" ht="18.75">
      <c r="B61" s="3"/>
      <c r="C61" s="20" t="s">
        <v>25</v>
      </c>
      <c r="D61" s="21" t="s">
        <v>26</v>
      </c>
      <c r="E61" s="3"/>
      <c r="F61" s="3"/>
    </row>
    <row r="62" spans="2:7" ht="18.75">
      <c r="B62" s="3"/>
      <c r="C62" s="22" t="s">
        <v>27</v>
      </c>
      <c r="D62" s="22" t="s">
        <v>9</v>
      </c>
      <c r="E62" s="3"/>
      <c r="F62" s="3"/>
    </row>
    <row r="63" spans="2:7" ht="18.75">
      <c r="B63" s="3"/>
      <c r="C63" s="4">
        <f>1*1*1</f>
        <v>1</v>
      </c>
      <c r="D63" s="24">
        <f>E54*E55*E56</f>
        <v>0.99914448810475465</v>
      </c>
      <c r="E63" s="3"/>
      <c r="F63" s="3"/>
    </row>
    <row r="64" spans="2:7" ht="18.75">
      <c r="B64" s="3"/>
      <c r="C64" s="16"/>
      <c r="D64" s="30"/>
      <c r="E64" s="3"/>
      <c r="F64" s="3"/>
    </row>
    <row r="65" spans="2:6" ht="18.75">
      <c r="B65" s="3" t="s">
        <v>29</v>
      </c>
      <c r="C65" s="3"/>
      <c r="D65" s="3"/>
      <c r="E65" s="3"/>
    </row>
    <row r="66" spans="2:6" ht="18.75">
      <c r="B66" s="3"/>
      <c r="C66" s="3" t="s">
        <v>28</v>
      </c>
      <c r="D66" s="3" t="s">
        <v>38</v>
      </c>
      <c r="E66" s="3"/>
      <c r="F66" s="3"/>
    </row>
    <row r="67" spans="2:6" ht="18.75">
      <c r="B67" s="3" t="s">
        <v>36</v>
      </c>
      <c r="C67" s="3"/>
      <c r="D67" s="3"/>
      <c r="E67" s="3"/>
      <c r="F67" s="3"/>
    </row>
    <row r="68" spans="2:6" ht="18.75">
      <c r="B68" s="3"/>
      <c r="C68" s="3" t="s">
        <v>37</v>
      </c>
      <c r="D68" s="3"/>
      <c r="E68" s="3"/>
      <c r="F68" s="3"/>
    </row>
    <row r="69" spans="2:6" ht="18.75">
      <c r="B69" s="3"/>
      <c r="C69" s="3"/>
      <c r="D69" s="3"/>
      <c r="E69" s="3"/>
      <c r="F69" s="3"/>
    </row>
    <row r="70" spans="2:6" ht="18.75">
      <c r="B70" s="35" t="s">
        <v>23</v>
      </c>
      <c r="C70" s="35"/>
      <c r="D70" s="35"/>
      <c r="E70" s="35"/>
      <c r="F70" s="35"/>
    </row>
    <row r="71" spans="2:6" ht="18.75">
      <c r="C71" s="5" t="s">
        <v>39</v>
      </c>
      <c r="D71" s="31">
        <f>10000</f>
        <v>10000</v>
      </c>
      <c r="E71" s="32" t="s">
        <v>0</v>
      </c>
      <c r="F71" s="3"/>
    </row>
    <row r="72" spans="2:6" ht="18.75">
      <c r="B72" s="3"/>
      <c r="C72" s="3"/>
      <c r="D72" s="3"/>
      <c r="E72" s="3"/>
    </row>
    <row r="73" spans="2:6" ht="18.75">
      <c r="B73" s="3"/>
      <c r="C73" s="7" t="s">
        <v>0</v>
      </c>
      <c r="D73" s="7" t="s">
        <v>1</v>
      </c>
      <c r="E73" s="7" t="s">
        <v>2</v>
      </c>
    </row>
    <row r="74" spans="2:6" ht="18.75">
      <c r="B74" s="4" t="s">
        <v>1</v>
      </c>
      <c r="C74" s="6">
        <f>D71/C5</f>
        <v>562.95529009086101</v>
      </c>
      <c r="D74" s="6"/>
      <c r="E74" s="6"/>
      <c r="F74" s="13" t="s">
        <v>42</v>
      </c>
    </row>
    <row r="75" spans="2:6" ht="18.75">
      <c r="B75" s="4" t="s">
        <v>2</v>
      </c>
      <c r="C75" s="6"/>
      <c r="D75" s="6">
        <f>C74*E5</f>
        <v>60804.800882713898</v>
      </c>
      <c r="E75" s="6"/>
      <c r="F75" s="13" t="s">
        <v>43</v>
      </c>
    </row>
    <row r="76" spans="2:6" ht="18.75">
      <c r="B76" s="4" t="s">
        <v>0</v>
      </c>
      <c r="C76" s="6"/>
      <c r="D76" s="6"/>
      <c r="E76" s="6">
        <f>D75/G55</f>
        <v>9991.4448810475478</v>
      </c>
      <c r="F76" s="23">
        <f>(E76/D71-1)</f>
        <v>-8.5551189524524229E-4</v>
      </c>
    </row>
    <row r="77" spans="2:6" ht="18.75">
      <c r="B77" s="3"/>
      <c r="C77" s="3"/>
      <c r="D77" s="3"/>
      <c r="E77" s="3"/>
      <c r="F77" s="3"/>
    </row>
    <row r="78" spans="2:6" ht="18.75">
      <c r="B78" s="35" t="s">
        <v>24</v>
      </c>
      <c r="C78" s="35"/>
      <c r="D78" s="35"/>
      <c r="E78" s="35"/>
      <c r="F78" s="35"/>
    </row>
    <row r="79" spans="2:6" ht="18.75">
      <c r="B79" s="3"/>
      <c r="C79" s="3"/>
      <c r="D79" s="3"/>
      <c r="E79" s="3"/>
    </row>
    <row r="80" spans="2:6" ht="18.75">
      <c r="B80" s="3"/>
      <c r="C80" s="7" t="str">
        <f>C73</f>
        <v>MXN</v>
      </c>
      <c r="D80" s="7" t="s">
        <v>2</v>
      </c>
      <c r="E80" s="7" t="s">
        <v>1</v>
      </c>
    </row>
    <row r="81" spans="2:6" ht="18.75">
      <c r="B81" s="4" t="str">
        <f>B75</f>
        <v>JPY</v>
      </c>
      <c r="C81" s="6">
        <f>D71*G55</f>
        <v>60856.864654333011</v>
      </c>
      <c r="D81" s="6"/>
      <c r="E81" s="6"/>
      <c r="F81" s="13" t="s">
        <v>42</v>
      </c>
    </row>
    <row r="82" spans="2:6" ht="18.75">
      <c r="B82" s="4" t="s">
        <v>1</v>
      </c>
      <c r="C82" s="6"/>
      <c r="D82" s="6">
        <f>C81/E54</f>
        <v>563.43731741813724</v>
      </c>
      <c r="E82" s="6"/>
      <c r="F82" s="13" t="s">
        <v>43</v>
      </c>
    </row>
    <row r="83" spans="2:6" ht="18.75">
      <c r="B83" s="4" t="s">
        <v>0</v>
      </c>
      <c r="C83" s="6"/>
      <c r="D83" s="6"/>
      <c r="E83" s="6">
        <f>D82*C5</f>
        <v>10008.562444225339</v>
      </c>
      <c r="F83" s="23">
        <f>(E83/D71-1)</f>
        <v>8.5624442253395827E-4</v>
      </c>
    </row>
    <row r="84" spans="2:6" ht="18.75">
      <c r="B84" s="3"/>
      <c r="C84" s="3"/>
      <c r="D84" s="3"/>
      <c r="E84" s="3"/>
      <c r="F84" s="3"/>
    </row>
    <row r="85" spans="2:6" ht="18.75">
      <c r="B85" s="35" t="s">
        <v>23</v>
      </c>
      <c r="C85" s="35"/>
      <c r="D85" s="35"/>
      <c r="E85" s="35"/>
      <c r="F85" s="35"/>
    </row>
    <row r="86" spans="2:6" ht="18.75">
      <c r="C86" s="5" t="s">
        <v>22</v>
      </c>
      <c r="D86" s="31">
        <f>1000</f>
        <v>1000</v>
      </c>
      <c r="E86" s="32" t="s">
        <v>1</v>
      </c>
      <c r="F86" s="3"/>
    </row>
    <row r="87" spans="2:6" ht="18.75">
      <c r="B87" s="3"/>
      <c r="C87" s="3"/>
      <c r="D87" s="3"/>
      <c r="E87" s="3"/>
    </row>
    <row r="88" spans="2:6" ht="18.75">
      <c r="B88" s="3"/>
      <c r="C88" s="7" t="s">
        <v>1</v>
      </c>
      <c r="D88" s="7" t="s">
        <v>2</v>
      </c>
      <c r="E88" s="7" t="s">
        <v>0</v>
      </c>
    </row>
    <row r="89" spans="2:6" ht="18.75">
      <c r="B89" s="4" t="s">
        <v>2</v>
      </c>
      <c r="C89" s="6">
        <f>D86*E5</f>
        <v>108010</v>
      </c>
      <c r="D89" s="6"/>
      <c r="E89" s="6"/>
      <c r="F89" s="13" t="s">
        <v>42</v>
      </c>
    </row>
    <row r="90" spans="2:6" ht="18.75">
      <c r="B90" s="4" t="s">
        <v>0</v>
      </c>
      <c r="C90" s="6"/>
      <c r="D90" s="6">
        <f>C89/G55</f>
        <v>17748.2032</v>
      </c>
      <c r="E90" s="6"/>
      <c r="F90" s="13" t="s">
        <v>43</v>
      </c>
    </row>
    <row r="91" spans="2:6" ht="18.75">
      <c r="B91" s="4" t="s">
        <v>1</v>
      </c>
      <c r="C91" s="6"/>
      <c r="D91" s="6"/>
      <c r="E91" s="6">
        <f>D90/C5</f>
        <v>999.14448810475471</v>
      </c>
      <c r="F91" s="23">
        <f>(E91/D86-1)</f>
        <v>-8.5551189524524229E-4</v>
      </c>
    </row>
    <row r="92" spans="2:6" ht="18.75">
      <c r="B92" s="3"/>
      <c r="C92" s="3"/>
      <c r="D92" s="3"/>
      <c r="E92" s="3"/>
      <c r="F92" s="3"/>
    </row>
    <row r="93" spans="2:6" ht="18.75">
      <c r="B93" s="35" t="s">
        <v>24</v>
      </c>
      <c r="C93" s="35"/>
      <c r="D93" s="35"/>
      <c r="E93" s="35"/>
      <c r="F93" s="35"/>
    </row>
    <row r="94" spans="2:6" ht="18.75">
      <c r="B94" s="3"/>
      <c r="C94" s="3"/>
      <c r="D94" s="3"/>
      <c r="E94" s="3"/>
    </row>
    <row r="95" spans="2:6" ht="18.75">
      <c r="B95" s="3"/>
      <c r="C95" s="7" t="str">
        <f>C88</f>
        <v>USD</v>
      </c>
      <c r="D95" s="7" t="s">
        <v>0</v>
      </c>
      <c r="E95" s="7" t="s">
        <v>2</v>
      </c>
    </row>
    <row r="96" spans="2:6" ht="18.75">
      <c r="B96" s="4" t="str">
        <f>B90</f>
        <v>MXN</v>
      </c>
      <c r="C96" s="6">
        <f>D86*C5</f>
        <v>17763.400000000001</v>
      </c>
      <c r="D96" s="6"/>
      <c r="E96" s="6"/>
      <c r="F96" s="13" t="s">
        <v>42</v>
      </c>
    </row>
    <row r="97" spans="2:6" ht="18.75">
      <c r="B97" s="4" t="s">
        <v>2</v>
      </c>
      <c r="C97" s="6"/>
      <c r="D97" s="6">
        <f>C96*G55</f>
        <v>108102.4829600779</v>
      </c>
      <c r="E97" s="6"/>
      <c r="F97" s="13" t="s">
        <v>43</v>
      </c>
    </row>
    <row r="98" spans="2:6" ht="18.75">
      <c r="B98" s="4" t="s">
        <v>1</v>
      </c>
      <c r="C98" s="6"/>
      <c r="D98" s="6"/>
      <c r="E98" s="6">
        <f>D97/E5</f>
        <v>1000.856244422534</v>
      </c>
      <c r="F98" s="23">
        <f>(E98/D86-1)</f>
        <v>8.5624442253395827E-4</v>
      </c>
    </row>
    <row r="99" spans="2:6" ht="18.75">
      <c r="B99" s="3"/>
      <c r="C99" s="3"/>
      <c r="D99" s="3"/>
      <c r="E99" s="3"/>
      <c r="F99" s="3"/>
    </row>
    <row r="100" spans="2:6" ht="18.75">
      <c r="B100" s="35" t="s">
        <v>23</v>
      </c>
      <c r="C100" s="35"/>
      <c r="D100" s="35"/>
      <c r="E100" s="35"/>
      <c r="F100" s="35"/>
    </row>
    <row r="101" spans="2:6" ht="18.75">
      <c r="C101" s="5" t="s">
        <v>22</v>
      </c>
      <c r="D101" s="31">
        <f>100000</f>
        <v>100000</v>
      </c>
      <c r="E101" s="32" t="s">
        <v>2</v>
      </c>
      <c r="F101" s="3"/>
    </row>
    <row r="102" spans="2:6" ht="18.75">
      <c r="B102" s="3"/>
      <c r="C102" s="3"/>
      <c r="D102" s="3"/>
      <c r="E102" s="3"/>
    </row>
    <row r="103" spans="2:6" ht="18.75">
      <c r="B103" s="3"/>
      <c r="C103" s="7" t="s">
        <v>2</v>
      </c>
      <c r="D103" s="7" t="s">
        <v>0</v>
      </c>
      <c r="E103" s="7" t="s">
        <v>1</v>
      </c>
    </row>
    <row r="104" spans="2:6" ht="18.75">
      <c r="B104" s="4" t="s">
        <v>0</v>
      </c>
      <c r="C104" s="6">
        <f>D101/G55</f>
        <v>16432</v>
      </c>
      <c r="D104" s="6"/>
      <c r="E104" s="6"/>
      <c r="F104" s="13" t="s">
        <v>42</v>
      </c>
    </row>
    <row r="105" spans="2:6" ht="18.75">
      <c r="B105" s="4" t="s">
        <v>1</v>
      </c>
      <c r="C105" s="6"/>
      <c r="D105" s="6">
        <f>C104/C5</f>
        <v>925.04813267730276</v>
      </c>
      <c r="E105" s="6"/>
      <c r="F105" s="13" t="s">
        <v>43</v>
      </c>
    </row>
    <row r="106" spans="2:6" ht="18.75">
      <c r="B106" s="4" t="s">
        <v>2</v>
      </c>
      <c r="C106" s="6"/>
      <c r="D106" s="6"/>
      <c r="E106" s="6">
        <f>D105*E5</f>
        <v>99914.448810475471</v>
      </c>
      <c r="F106" s="23">
        <f>(E106/D101-1)</f>
        <v>-8.5551189524524229E-4</v>
      </c>
    </row>
    <row r="107" spans="2:6" ht="18.75">
      <c r="B107" s="3"/>
      <c r="C107" s="3"/>
      <c r="D107" s="3"/>
      <c r="E107" s="3"/>
      <c r="F107" s="3"/>
    </row>
    <row r="108" spans="2:6" ht="18.75">
      <c r="B108" s="35" t="s">
        <v>24</v>
      </c>
      <c r="C108" s="35"/>
      <c r="D108" s="35"/>
      <c r="E108" s="35"/>
      <c r="F108" s="35"/>
    </row>
    <row r="109" spans="2:6" ht="18.75">
      <c r="B109" s="3"/>
      <c r="C109" s="3"/>
      <c r="D109" s="3"/>
      <c r="E109" s="3"/>
    </row>
    <row r="110" spans="2:6" ht="18.75">
      <c r="B110" s="3"/>
      <c r="C110" s="7" t="s">
        <v>2</v>
      </c>
      <c r="D110" s="7" t="s">
        <v>1</v>
      </c>
      <c r="E110" s="7" t="s">
        <v>0</v>
      </c>
    </row>
    <row r="111" spans="2:6" ht="18.75">
      <c r="B111" s="4" t="s">
        <v>1</v>
      </c>
      <c r="C111" s="6">
        <f>D101/E5</f>
        <v>925.84019998148312</v>
      </c>
      <c r="D111" s="6"/>
      <c r="E111" s="6"/>
      <c r="F111" s="13" t="s">
        <v>42</v>
      </c>
    </row>
    <row r="112" spans="2:6" ht="18.75">
      <c r="B112" s="4" t="s">
        <v>0</v>
      </c>
      <c r="C112" s="6"/>
      <c r="D112" s="6">
        <f>C111*C5</f>
        <v>16446.06980835108</v>
      </c>
      <c r="E112" s="6"/>
      <c r="F112" s="13" t="s">
        <v>43</v>
      </c>
    </row>
    <row r="113" spans="2:6" ht="18.75">
      <c r="B113" s="4" t="s">
        <v>2</v>
      </c>
      <c r="C113" s="6"/>
      <c r="D113" s="6"/>
      <c r="E113" s="6">
        <f>D112*G55</f>
        <v>100085.62444225341</v>
      </c>
      <c r="F113" s="23">
        <f>(E113/D101-1)</f>
        <v>8.5624442253418032E-4</v>
      </c>
    </row>
  </sheetData>
  <mergeCells count="22">
    <mergeCell ref="B108:F108"/>
    <mergeCell ref="B100:F100"/>
    <mergeCell ref="B93:F93"/>
    <mergeCell ref="B85:F85"/>
    <mergeCell ref="B78:F78"/>
    <mergeCell ref="B70:F70"/>
    <mergeCell ref="B25:E25"/>
    <mergeCell ref="B37:D37"/>
    <mergeCell ref="B38:D38"/>
    <mergeCell ref="E46:F46"/>
    <mergeCell ref="C53:F53"/>
    <mergeCell ref="B51:G51"/>
    <mergeCell ref="B44:D44"/>
    <mergeCell ref="C58:D58"/>
    <mergeCell ref="B2:E2"/>
    <mergeCell ref="B30:D30"/>
    <mergeCell ref="B31:D31"/>
    <mergeCell ref="B9:D9"/>
    <mergeCell ref="B10:D10"/>
    <mergeCell ref="B18:E18"/>
    <mergeCell ref="B17:E17"/>
    <mergeCell ref="B24:E2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Oanda.com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PC-PERSONAL</dc:creator>
  <cp:lastModifiedBy>PC-PERSONAL</cp:lastModifiedBy>
  <dcterms:created xsi:type="dcterms:W3CDTF">2016-04-10T18:14:58Z</dcterms:created>
  <dcterms:modified xsi:type="dcterms:W3CDTF">2016-05-03T21:17:57Z</dcterms:modified>
</cp:coreProperties>
</file>